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45" windowHeight="11595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L53" i="1"/>
  <c r="L52"/>
  <c r="L51"/>
  <c r="L50"/>
  <c r="L49"/>
  <c r="L48"/>
  <c r="L47"/>
  <c r="L46"/>
  <c r="L39"/>
  <c r="L38"/>
  <c r="L37"/>
  <c r="L36"/>
  <c r="L35"/>
  <c r="L34"/>
  <c r="L33"/>
  <c r="L32"/>
  <c r="L25"/>
  <c r="L24"/>
  <c r="L23"/>
  <c r="L22"/>
  <c r="L21"/>
  <c r="L20"/>
  <c r="L19"/>
  <c r="L18"/>
  <c r="L12"/>
  <c r="L11"/>
  <c r="L10"/>
  <c r="L9"/>
  <c r="L8"/>
  <c r="L7"/>
  <c r="L6"/>
  <c r="L5"/>
  <c r="L4"/>
  <c r="H54"/>
  <c r="I53" s="1"/>
  <c r="H40"/>
  <c r="I38" s="1"/>
  <c r="H26"/>
  <c r="H27" s="1"/>
  <c r="I27" s="1"/>
  <c r="H12"/>
  <c r="I11" s="1"/>
  <c r="J54"/>
  <c r="K53" s="1"/>
  <c r="J40"/>
  <c r="K38" s="1"/>
  <c r="J26"/>
  <c r="J27" s="1"/>
  <c r="K27" s="1"/>
  <c r="J12"/>
  <c r="J13" s="1"/>
  <c r="K13" s="1"/>
  <c r="F54"/>
  <c r="F55" s="1"/>
  <c r="G55" s="1"/>
  <c r="D54"/>
  <c r="D55" s="1"/>
  <c r="E55" s="1"/>
  <c r="B54"/>
  <c r="B55" s="1"/>
  <c r="C55" s="1"/>
  <c r="F26"/>
  <c r="F27" s="1"/>
  <c r="G27" s="1"/>
  <c r="D26"/>
  <c r="D27" s="1"/>
  <c r="E27" s="1"/>
  <c r="B26"/>
  <c r="B27" s="1"/>
  <c r="C27" s="1"/>
  <c r="F40"/>
  <c r="F41" s="1"/>
  <c r="G41" s="1"/>
  <c r="D40"/>
  <c r="D41" s="1"/>
  <c r="E41" s="1"/>
  <c r="B40"/>
  <c r="B41" s="1"/>
  <c r="C41" s="1"/>
  <c r="F12"/>
  <c r="G10" s="1"/>
  <c r="D12"/>
  <c r="E11" s="1"/>
  <c r="B12"/>
  <c r="B13" s="1"/>
  <c r="C13" s="1"/>
  <c r="L54" l="1"/>
  <c r="L55" s="1"/>
  <c r="M55" s="1"/>
  <c r="L26"/>
  <c r="L27" s="1"/>
  <c r="L40"/>
  <c r="L41" s="1"/>
  <c r="M41" s="1"/>
  <c r="I6"/>
  <c r="I8"/>
  <c r="H13"/>
  <c r="I13" s="1"/>
  <c r="I5"/>
  <c r="I10"/>
  <c r="I35"/>
  <c r="I4"/>
  <c r="I9"/>
  <c r="K18"/>
  <c r="I22"/>
  <c r="I7"/>
  <c r="I19"/>
  <c r="I18"/>
  <c r="K4"/>
  <c r="C18"/>
  <c r="K21"/>
  <c r="I21"/>
  <c r="I32"/>
  <c r="I50"/>
  <c r="I46"/>
  <c r="I24"/>
  <c r="E19"/>
  <c r="E18"/>
  <c r="I39"/>
  <c r="C19"/>
  <c r="K5"/>
  <c r="I20"/>
  <c r="I25"/>
  <c r="I36"/>
  <c r="K46"/>
  <c r="I33"/>
  <c r="I37"/>
  <c r="H41"/>
  <c r="I41" s="1"/>
  <c r="I48"/>
  <c r="I52"/>
  <c r="I47"/>
  <c r="I51"/>
  <c r="H55"/>
  <c r="I55" s="1"/>
  <c r="I23"/>
  <c r="I34"/>
  <c r="I49"/>
  <c r="C23"/>
  <c r="E23"/>
  <c r="C22"/>
  <c r="E22"/>
  <c r="K8"/>
  <c r="K22"/>
  <c r="K48"/>
  <c r="C21"/>
  <c r="C25"/>
  <c r="E21"/>
  <c r="E25"/>
  <c r="G21"/>
  <c r="G25"/>
  <c r="C35"/>
  <c r="C39"/>
  <c r="E34"/>
  <c r="E38"/>
  <c r="G33"/>
  <c r="G37"/>
  <c r="C49"/>
  <c r="C53"/>
  <c r="E48"/>
  <c r="E52"/>
  <c r="G47"/>
  <c r="G51"/>
  <c r="K7"/>
  <c r="K11"/>
  <c r="C20"/>
  <c r="C24"/>
  <c r="E20"/>
  <c r="E24"/>
  <c r="G20"/>
  <c r="G24"/>
  <c r="C34"/>
  <c r="C38"/>
  <c r="E33"/>
  <c r="E37"/>
  <c r="G32"/>
  <c r="G36"/>
  <c r="C48"/>
  <c r="C52"/>
  <c r="E47"/>
  <c r="E51"/>
  <c r="G46"/>
  <c r="G50"/>
  <c r="K6"/>
  <c r="K10"/>
  <c r="K25"/>
  <c r="K47"/>
  <c r="K52"/>
  <c r="G19"/>
  <c r="G23"/>
  <c r="C33"/>
  <c r="C37"/>
  <c r="E32"/>
  <c r="E36"/>
  <c r="G35"/>
  <c r="G39"/>
  <c r="C47"/>
  <c r="C51"/>
  <c r="E46"/>
  <c r="E50"/>
  <c r="G49"/>
  <c r="G53"/>
  <c r="K9"/>
  <c r="K51"/>
  <c r="G18"/>
  <c r="G22"/>
  <c r="C32"/>
  <c r="C36"/>
  <c r="E35"/>
  <c r="E39"/>
  <c r="G34"/>
  <c r="G38"/>
  <c r="C46"/>
  <c r="C50"/>
  <c r="E49"/>
  <c r="E53"/>
  <c r="G48"/>
  <c r="G52"/>
  <c r="K50"/>
  <c r="K32"/>
  <c r="K33"/>
  <c r="K37"/>
  <c r="J41"/>
  <c r="K41" s="1"/>
  <c r="K36"/>
  <c r="J55"/>
  <c r="K55" s="1"/>
  <c r="K20"/>
  <c r="K24"/>
  <c r="K35"/>
  <c r="K39"/>
  <c r="K19"/>
  <c r="K23"/>
  <c r="K34"/>
  <c r="K49"/>
  <c r="C8"/>
  <c r="C4"/>
  <c r="C9"/>
  <c r="C5"/>
  <c r="E4"/>
  <c r="C7"/>
  <c r="C11"/>
  <c r="C6"/>
  <c r="C10"/>
  <c r="E5"/>
  <c r="M21"/>
  <c r="G4"/>
  <c r="G8"/>
  <c r="G7"/>
  <c r="G6"/>
  <c r="G5"/>
  <c r="G9"/>
  <c r="F13"/>
  <c r="G13" s="1"/>
  <c r="G11"/>
  <c r="E6"/>
  <c r="E8"/>
  <c r="E9"/>
  <c r="E10"/>
  <c r="D13"/>
  <c r="E13" s="1"/>
  <c r="E7"/>
  <c r="M49" l="1"/>
  <c r="M33"/>
  <c r="M47"/>
  <c r="M48"/>
  <c r="M32"/>
  <c r="M27"/>
  <c r="M22"/>
  <c r="M18"/>
  <c r="M53"/>
  <c r="M37"/>
  <c r="M25"/>
  <c r="M51"/>
  <c r="M52"/>
  <c r="M36"/>
  <c r="M20"/>
  <c r="M46"/>
  <c r="M34"/>
  <c r="M35"/>
  <c r="M19"/>
  <c r="M24"/>
  <c r="M50"/>
  <c r="M38"/>
  <c r="M39"/>
  <c r="M23"/>
  <c r="L13"/>
  <c r="M13" s="1"/>
  <c r="M11"/>
  <c r="M5"/>
  <c r="M6"/>
  <c r="M4"/>
  <c r="M10"/>
  <c r="M8"/>
  <c r="M9"/>
  <c r="M7"/>
</calcChain>
</file>

<file path=xl/sharedStrings.xml><?xml version="1.0" encoding="utf-8"?>
<sst xmlns="http://schemas.openxmlformats.org/spreadsheetml/2006/main" count="96" uniqueCount="22">
  <si>
    <t>District 1</t>
  </si>
  <si>
    <t>District 2</t>
  </si>
  <si>
    <t>District 3</t>
  </si>
  <si>
    <t>Hispanic</t>
  </si>
  <si>
    <t>White</t>
  </si>
  <si>
    <t>Black</t>
  </si>
  <si>
    <t>American Indian</t>
  </si>
  <si>
    <t>Asian</t>
  </si>
  <si>
    <t>Hawaiian</t>
  </si>
  <si>
    <t>Two or More</t>
  </si>
  <si>
    <t>Total Population</t>
  </si>
  <si>
    <t>Other</t>
  </si>
  <si>
    <t>Total Minority Population</t>
  </si>
  <si>
    <t>Total</t>
  </si>
  <si>
    <t>Voting Age Population</t>
  </si>
  <si>
    <t>Total VA Population</t>
  </si>
  <si>
    <t>Total Minority VA Population</t>
  </si>
  <si>
    <t xml:space="preserve">Proposed Plan </t>
  </si>
  <si>
    <t>Benchmark Plan</t>
  </si>
  <si>
    <t>% of Total Pop</t>
  </si>
  <si>
    <t>District 4</t>
  </si>
  <si>
    <t>District 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</si>
</sst>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/>
    <xf numFmtId="10" fontId="3" fillId="0" borderId="1" xfId="2" applyNumberFormat="1" applyFont="1" applyBorder="1"/>
    <xf numFmtId="0" fontId="3" fillId="0" borderId="0" xfId="0" applyFont="1"/>
    <xf numFmtId="0" fontId="2" fillId="0" borderId="1" xfId="0" applyFont="1" applyBorder="1"/>
    <xf numFmtId="10" fontId="3" fillId="0" borderId="0" xfId="2" applyNumberFormat="1" applyFont="1"/>
    <xf numFmtId="0" fontId="2" fillId="2" borderId="1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9" fontId="2" fillId="0" borderId="1" xfId="2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9" fontId="2" fillId="3" borderId="1" xfId="2" applyFont="1" applyFill="1" applyBorder="1" applyAlignment="1">
      <alignment horizontal="center" wrapText="1"/>
    </xf>
    <xf numFmtId="0" fontId="2" fillId="4" borderId="1" xfId="0" applyFont="1" applyFill="1" applyBorder="1"/>
    <xf numFmtId="0" fontId="2" fillId="5" borderId="1" xfId="0" applyFont="1" applyFill="1" applyBorder="1"/>
    <xf numFmtId="164" fontId="2" fillId="2" borderId="1" xfId="1" applyNumberFormat="1" applyFont="1" applyFill="1" applyBorder="1" applyAlignment="1">
      <alignment horizontal="center"/>
    </xf>
    <xf numFmtId="164" fontId="3" fillId="0" borderId="1" xfId="1" applyNumberFormat="1" applyFont="1" applyBorder="1"/>
    <xf numFmtId="164" fontId="3" fillId="0" borderId="0" xfId="1" applyNumberFormat="1" applyFont="1"/>
    <xf numFmtId="164" fontId="2" fillId="3" borderId="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CFFFF"/>
      <color rgb="FFFFFFCC"/>
      <color rgb="FFCC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view="pageLayout" zoomScaleNormal="100" workbookViewId="0">
      <selection activeCell="J44" sqref="J44"/>
    </sheetView>
  </sheetViews>
  <sheetFormatPr defaultColWidth="8" defaultRowHeight="12.75"/>
  <cols>
    <col min="1" max="1" width="19.6640625" style="4" customWidth="1"/>
    <col min="2" max="2" width="7.21875" style="17" customWidth="1"/>
    <col min="3" max="3" width="7.21875" style="6" customWidth="1"/>
    <col min="4" max="4" width="7.21875" style="17" customWidth="1"/>
    <col min="5" max="5" width="7.21875" style="6" customWidth="1"/>
    <col min="6" max="6" width="7.21875" style="17" customWidth="1"/>
    <col min="7" max="7" width="7.21875" style="6" customWidth="1"/>
    <col min="8" max="8" width="7.21875" style="17" customWidth="1"/>
    <col min="9" max="9" width="7.21875" style="6" customWidth="1"/>
    <col min="10" max="10" width="7.21875" style="17" customWidth="1"/>
    <col min="11" max="11" width="7.21875" style="6" customWidth="1"/>
    <col min="12" max="12" width="7.21875" style="17" customWidth="1"/>
    <col min="13" max="13" width="7.21875" style="4" customWidth="1"/>
    <col min="14" max="16384" width="8" style="4"/>
  </cols>
  <sheetData>
    <row r="1" spans="1:13" s="1" customFormat="1" ht="38.25">
      <c r="A1" s="7" t="s">
        <v>18</v>
      </c>
      <c r="B1" s="15" t="s">
        <v>0</v>
      </c>
      <c r="C1" s="8" t="s">
        <v>19</v>
      </c>
      <c r="D1" s="15" t="s">
        <v>1</v>
      </c>
      <c r="E1" s="8" t="s">
        <v>19</v>
      </c>
      <c r="F1" s="15" t="s">
        <v>2</v>
      </c>
      <c r="G1" s="8" t="s">
        <v>19</v>
      </c>
      <c r="H1" s="15" t="s">
        <v>20</v>
      </c>
      <c r="I1" s="8" t="s">
        <v>19</v>
      </c>
      <c r="J1" s="15" t="s">
        <v>21</v>
      </c>
      <c r="K1" s="8" t="s">
        <v>19</v>
      </c>
      <c r="L1" s="15" t="s">
        <v>13</v>
      </c>
      <c r="M1" s="8" t="s">
        <v>19</v>
      </c>
    </row>
    <row r="2" spans="1:13" s="21" customFormat="1">
      <c r="A2" s="9"/>
      <c r="B2" s="19"/>
      <c r="C2" s="10"/>
      <c r="D2" s="19"/>
      <c r="E2" s="10"/>
      <c r="F2" s="19"/>
      <c r="G2" s="10"/>
      <c r="H2" s="19"/>
      <c r="I2" s="10"/>
      <c r="J2" s="19"/>
      <c r="K2" s="10"/>
      <c r="L2" s="19"/>
      <c r="M2" s="10"/>
    </row>
    <row r="3" spans="1:13">
      <c r="A3" s="14" t="s">
        <v>10</v>
      </c>
      <c r="B3" s="16"/>
      <c r="C3" s="3"/>
      <c r="D3" s="16"/>
      <c r="E3" s="3"/>
      <c r="F3" s="16"/>
      <c r="G3" s="3"/>
      <c r="H3" s="16"/>
      <c r="I3" s="3"/>
      <c r="J3" s="16"/>
      <c r="K3" s="3"/>
      <c r="L3" s="16"/>
      <c r="M3" s="2"/>
    </row>
    <row r="4" spans="1:13">
      <c r="A4" s="2" t="s">
        <v>3</v>
      </c>
      <c r="B4" s="16">
        <v>934</v>
      </c>
      <c r="C4" s="3">
        <f>+B4/B$12</f>
        <v>8.0034275921165382E-2</v>
      </c>
      <c r="D4" s="16">
        <v>1041</v>
      </c>
      <c r="E4" s="3">
        <f t="shared" ref="E4:E11" si="0">+D4/D$12</f>
        <v>9.1782754364309646E-2</v>
      </c>
      <c r="F4" s="16">
        <v>2294</v>
      </c>
      <c r="G4" s="3">
        <f>+F4/F$12</f>
        <v>0.22422050630436907</v>
      </c>
      <c r="H4" s="16">
        <v>3085</v>
      </c>
      <c r="I4" s="3">
        <f>+H4/H$12</f>
        <v>0.34384752563530985</v>
      </c>
      <c r="J4" s="16">
        <v>2234</v>
      </c>
      <c r="K4" s="3">
        <f>+J4/J$12</f>
        <v>0.19627481989105605</v>
      </c>
      <c r="L4" s="16">
        <f>+B4+D4+F4+H4+J4</f>
        <v>9588</v>
      </c>
      <c r="M4" s="3">
        <f>+L4/L$12</f>
        <v>0.17889060954904193</v>
      </c>
    </row>
    <row r="5" spans="1:13">
      <c r="A5" s="2" t="s">
        <v>4</v>
      </c>
      <c r="B5" s="16">
        <v>10317</v>
      </c>
      <c r="C5" s="3">
        <f t="shared" ref="C5:C11" si="1">+B5/B$12</f>
        <v>0.88406169665809764</v>
      </c>
      <c r="D5" s="16">
        <v>9830</v>
      </c>
      <c r="E5" s="3">
        <f t="shared" si="0"/>
        <v>0.86669017809910065</v>
      </c>
      <c r="F5" s="16">
        <v>7477</v>
      </c>
      <c r="G5" s="3">
        <f t="shared" ref="G5" si="2">+F5/F$12</f>
        <v>0.73081810184732676</v>
      </c>
      <c r="H5" s="16">
        <v>5475</v>
      </c>
      <c r="I5" s="3">
        <f t="shared" ref="I5:I11" si="3">+H5/H$12</f>
        <v>0.61023183236736511</v>
      </c>
      <c r="J5" s="16">
        <v>2199</v>
      </c>
      <c r="K5" s="3">
        <f t="shared" ref="K5:K11" si="4">+J5/J$12</f>
        <v>0.19319978914074856</v>
      </c>
      <c r="L5" s="16">
        <f t="shared" ref="L5:L12" si="5">+B5+D5+F5+H5+J5</f>
        <v>35298</v>
      </c>
      <c r="M5" s="3">
        <f t="shared" ref="M5:M11" si="6">+L5/L$12</f>
        <v>0.65858163703192341</v>
      </c>
    </row>
    <row r="6" spans="1:13">
      <c r="A6" s="2" t="s">
        <v>5</v>
      </c>
      <c r="B6" s="16">
        <v>56</v>
      </c>
      <c r="C6" s="3">
        <f t="shared" si="1"/>
        <v>4.7986289631533844E-3</v>
      </c>
      <c r="D6" s="16">
        <v>40</v>
      </c>
      <c r="E6" s="3">
        <f t="shared" si="0"/>
        <v>3.5267148651031564E-3</v>
      </c>
      <c r="F6" s="16">
        <v>41</v>
      </c>
      <c r="G6" s="3">
        <f t="shared" ref="G6" si="7">+F6/F$12</f>
        <v>4.0074284038705893E-3</v>
      </c>
      <c r="H6" s="16">
        <v>71</v>
      </c>
      <c r="I6" s="3">
        <f t="shared" si="3"/>
        <v>7.913508693713777E-3</v>
      </c>
      <c r="J6" s="16">
        <v>40</v>
      </c>
      <c r="K6" s="3">
        <f t="shared" si="4"/>
        <v>3.5143208574942891E-3</v>
      </c>
      <c r="L6" s="16">
        <f t="shared" si="5"/>
        <v>248</v>
      </c>
      <c r="M6" s="3">
        <f t="shared" si="6"/>
        <v>4.6271246524992073E-3</v>
      </c>
    </row>
    <row r="7" spans="1:13">
      <c r="A7" s="2" t="s">
        <v>6</v>
      </c>
      <c r="B7" s="16">
        <v>254</v>
      </c>
      <c r="C7" s="3">
        <f t="shared" si="1"/>
        <v>2.1765209940017138E-2</v>
      </c>
      <c r="D7" s="16">
        <v>305</v>
      </c>
      <c r="E7" s="3">
        <f t="shared" si="0"/>
        <v>2.6891200846411566E-2</v>
      </c>
      <c r="F7" s="16">
        <v>318</v>
      </c>
      <c r="G7" s="3">
        <f t="shared" ref="G7" si="8">+F7/F$12</f>
        <v>3.1082005669045058E-2</v>
      </c>
      <c r="H7" s="16">
        <v>262</v>
      </c>
      <c r="I7" s="3">
        <f t="shared" si="3"/>
        <v>2.9201961658493088E-2</v>
      </c>
      <c r="J7" s="16">
        <v>6836</v>
      </c>
      <c r="K7" s="3">
        <f t="shared" si="4"/>
        <v>0.60059743454577408</v>
      </c>
      <c r="L7" s="16">
        <f t="shared" si="5"/>
        <v>7975</v>
      </c>
      <c r="M7" s="3">
        <f t="shared" si="6"/>
        <v>0.14879564154710151</v>
      </c>
    </row>
    <row r="8" spans="1:13">
      <c r="A8" s="2" t="s">
        <v>7</v>
      </c>
      <c r="B8" s="16">
        <v>69</v>
      </c>
      <c r="C8" s="3">
        <f t="shared" si="1"/>
        <v>5.9125964010282774E-3</v>
      </c>
      <c r="D8" s="16">
        <v>87</v>
      </c>
      <c r="E8" s="3">
        <f t="shared" si="0"/>
        <v>7.670604831599365E-3</v>
      </c>
      <c r="F8" s="16">
        <v>71</v>
      </c>
      <c r="G8" s="3">
        <f t="shared" ref="G8" si="9">+F8/F$12</f>
        <v>6.9396930896295575E-3</v>
      </c>
      <c r="H8" s="16">
        <v>50</v>
      </c>
      <c r="I8" s="3">
        <f t="shared" si="3"/>
        <v>5.5728934462773074E-3</v>
      </c>
      <c r="J8" s="16">
        <v>44</v>
      </c>
      <c r="K8" s="3">
        <f t="shared" si="4"/>
        <v>3.865752943243718E-3</v>
      </c>
      <c r="L8" s="16">
        <f t="shared" si="5"/>
        <v>321</v>
      </c>
      <c r="M8" s="3">
        <f t="shared" si="6"/>
        <v>5.9891411832751831E-3</v>
      </c>
    </row>
    <row r="9" spans="1:13">
      <c r="A9" s="2" t="s">
        <v>8</v>
      </c>
      <c r="B9" s="16">
        <v>17</v>
      </c>
      <c r="C9" s="3">
        <f t="shared" si="1"/>
        <v>1.456726649528706E-3</v>
      </c>
      <c r="D9" s="16">
        <v>8</v>
      </c>
      <c r="E9" s="3">
        <f t="shared" si="0"/>
        <v>7.0534297302063127E-4</v>
      </c>
      <c r="F9" s="16">
        <v>5</v>
      </c>
      <c r="G9" s="3">
        <f t="shared" ref="G9" si="10">+F9/F$12</f>
        <v>4.88710780959828E-4</v>
      </c>
      <c r="H9" s="16">
        <v>8</v>
      </c>
      <c r="I9" s="3">
        <f t="shared" si="3"/>
        <v>8.9166295140436912E-4</v>
      </c>
      <c r="J9" s="16">
        <v>1</v>
      </c>
      <c r="K9" s="3">
        <f t="shared" si="4"/>
        <v>8.7858021437357231E-5</v>
      </c>
      <c r="L9" s="16">
        <f t="shared" si="5"/>
        <v>39</v>
      </c>
      <c r="M9" s="3">
        <f t="shared" si="6"/>
        <v>7.2765266712689145E-4</v>
      </c>
    </row>
    <row r="10" spans="1:13">
      <c r="A10" s="2" t="s">
        <v>11</v>
      </c>
      <c r="B10" s="16">
        <v>15</v>
      </c>
      <c r="C10" s="3">
        <f t="shared" si="1"/>
        <v>1.2853470437017994E-3</v>
      </c>
      <c r="D10" s="16">
        <v>17</v>
      </c>
      <c r="E10" s="3">
        <f t="shared" si="0"/>
        <v>1.4988538176688416E-3</v>
      </c>
      <c r="F10" s="16">
        <v>12</v>
      </c>
      <c r="G10" s="3">
        <f t="shared" ref="G10" si="11">+F10/F$12</f>
        <v>1.1729058743035871E-3</v>
      </c>
      <c r="H10" s="16">
        <v>16</v>
      </c>
      <c r="I10" s="3">
        <f t="shared" si="3"/>
        <v>1.7833259028087382E-3</v>
      </c>
      <c r="J10" s="16">
        <v>6</v>
      </c>
      <c r="K10" s="3">
        <f t="shared" si="4"/>
        <v>5.2714812862414342E-4</v>
      </c>
      <c r="L10" s="16">
        <f t="shared" si="5"/>
        <v>66</v>
      </c>
      <c r="M10" s="3">
        <f t="shared" si="6"/>
        <v>1.2314122059070471E-3</v>
      </c>
    </row>
    <row r="11" spans="1:13">
      <c r="A11" s="2" t="s">
        <v>9</v>
      </c>
      <c r="B11" s="16">
        <v>8</v>
      </c>
      <c r="C11" s="3">
        <f t="shared" si="1"/>
        <v>6.8551842330762634E-4</v>
      </c>
      <c r="D11" s="16">
        <v>14</v>
      </c>
      <c r="E11" s="3">
        <f t="shared" si="0"/>
        <v>1.2343502027861047E-3</v>
      </c>
      <c r="F11" s="16">
        <v>13</v>
      </c>
      <c r="G11" s="3">
        <f t="shared" ref="G11" si="12">+F11/F$12</f>
        <v>1.2706480304955528E-3</v>
      </c>
      <c r="H11" s="16">
        <v>5</v>
      </c>
      <c r="I11" s="3">
        <f t="shared" si="3"/>
        <v>5.5728934462773074E-4</v>
      </c>
      <c r="J11" s="16">
        <v>22</v>
      </c>
      <c r="K11" s="3">
        <f t="shared" si="4"/>
        <v>1.932876471621859E-3</v>
      </c>
      <c r="L11" s="16">
        <f t="shared" si="5"/>
        <v>62</v>
      </c>
      <c r="M11" s="3">
        <f t="shared" si="6"/>
        <v>1.1567811631248018E-3</v>
      </c>
    </row>
    <row r="12" spans="1:13">
      <c r="A12" s="5" t="s">
        <v>10</v>
      </c>
      <c r="B12" s="16">
        <f>SUM(B4:B11)</f>
        <v>11670</v>
      </c>
      <c r="C12" s="3"/>
      <c r="D12" s="16">
        <f>SUM(D4:D11)</f>
        <v>11342</v>
      </c>
      <c r="E12" s="3"/>
      <c r="F12" s="16">
        <f>SUM(F4:F11)</f>
        <v>10231</v>
      </c>
      <c r="G12" s="3"/>
      <c r="H12" s="16">
        <f>SUM(H4:H11)</f>
        <v>8972</v>
      </c>
      <c r="I12" s="3"/>
      <c r="J12" s="16">
        <f>SUM(J4:J11)</f>
        <v>11382</v>
      </c>
      <c r="K12" s="3"/>
      <c r="L12" s="16">
        <f t="shared" si="5"/>
        <v>53597</v>
      </c>
      <c r="M12" s="2"/>
    </row>
    <row r="13" spans="1:13">
      <c r="A13" s="2" t="s">
        <v>12</v>
      </c>
      <c r="B13" s="16">
        <f>+B12-B5</f>
        <v>1353</v>
      </c>
      <c r="C13" s="3">
        <f>+B13/B$12</f>
        <v>0.11593830334190232</v>
      </c>
      <c r="D13" s="16">
        <f>+D12-D5</f>
        <v>1512</v>
      </c>
      <c r="E13" s="3">
        <f>+D13/D$12</f>
        <v>0.13330982190089932</v>
      </c>
      <c r="F13" s="16">
        <f>+F12-F5</f>
        <v>2754</v>
      </c>
      <c r="G13" s="3">
        <f>+F13/F$12</f>
        <v>0.26918189815267324</v>
      </c>
      <c r="H13" s="16">
        <f>+H12-H5</f>
        <v>3497</v>
      </c>
      <c r="I13" s="3">
        <f>+H13/H$12</f>
        <v>0.38976816763263489</v>
      </c>
      <c r="J13" s="16">
        <f>+J12-J5</f>
        <v>9183</v>
      </c>
      <c r="K13" s="3">
        <f>+J13/J$12</f>
        <v>0.80680021085925147</v>
      </c>
      <c r="L13" s="16">
        <f>+L12-L5</f>
        <v>18299</v>
      </c>
      <c r="M13" s="3">
        <f>+L13/L$12</f>
        <v>0.34141836296807659</v>
      </c>
    </row>
    <row r="14" spans="1:13">
      <c r="A14" s="2"/>
      <c r="B14" s="16"/>
      <c r="C14" s="3"/>
      <c r="D14" s="16"/>
      <c r="E14" s="3"/>
      <c r="F14" s="16"/>
      <c r="G14" s="3"/>
      <c r="H14" s="16"/>
      <c r="I14" s="3"/>
      <c r="J14" s="16"/>
      <c r="K14" s="3"/>
      <c r="L14" s="16"/>
      <c r="M14" s="3"/>
    </row>
    <row r="15" spans="1:13" ht="38.25">
      <c r="A15" s="11" t="s">
        <v>17</v>
      </c>
      <c r="B15" s="18" t="s">
        <v>0</v>
      </c>
      <c r="C15" s="12" t="s">
        <v>19</v>
      </c>
      <c r="D15" s="18" t="s">
        <v>1</v>
      </c>
      <c r="E15" s="12" t="s">
        <v>19</v>
      </c>
      <c r="F15" s="18" t="s">
        <v>2</v>
      </c>
      <c r="G15" s="12" t="s">
        <v>19</v>
      </c>
      <c r="H15" s="18" t="s">
        <v>20</v>
      </c>
      <c r="I15" s="12" t="s">
        <v>19</v>
      </c>
      <c r="J15" s="18" t="s">
        <v>21</v>
      </c>
      <c r="K15" s="12" t="s">
        <v>19</v>
      </c>
      <c r="L15" s="18" t="s">
        <v>13</v>
      </c>
      <c r="M15" s="12" t="s">
        <v>19</v>
      </c>
    </row>
    <row r="16" spans="1:13" s="20" customFormat="1">
      <c r="A16" s="9"/>
      <c r="B16" s="19"/>
      <c r="C16" s="10"/>
      <c r="D16" s="19"/>
      <c r="E16" s="10"/>
      <c r="F16" s="19"/>
      <c r="G16" s="10"/>
      <c r="H16" s="19"/>
      <c r="I16" s="10"/>
      <c r="J16" s="19"/>
      <c r="K16" s="10"/>
      <c r="L16" s="19"/>
      <c r="M16" s="10"/>
    </row>
    <row r="17" spans="1:13">
      <c r="A17" s="14" t="s">
        <v>10</v>
      </c>
      <c r="B17" s="16"/>
      <c r="C17" s="3"/>
      <c r="D17" s="16"/>
      <c r="E17" s="3"/>
      <c r="F17" s="16"/>
      <c r="G17" s="3"/>
      <c r="H17" s="16"/>
      <c r="I17" s="3"/>
      <c r="J17" s="16"/>
      <c r="K17" s="3"/>
      <c r="L17" s="16"/>
      <c r="M17" s="2"/>
    </row>
    <row r="18" spans="1:13">
      <c r="A18" s="2" t="s">
        <v>3</v>
      </c>
      <c r="B18" s="16">
        <v>915</v>
      </c>
      <c r="C18" s="3">
        <f>+B18/B$26</f>
        <v>8.3714547118023785E-2</v>
      </c>
      <c r="D18" s="16">
        <v>834</v>
      </c>
      <c r="E18" s="3">
        <f t="shared" ref="E18:E27" si="13">+D18/D$26</f>
        <v>7.7458902201170243E-2</v>
      </c>
      <c r="F18" s="16">
        <v>2593</v>
      </c>
      <c r="G18" s="3">
        <f t="shared" ref="G18:G27" si="14">+F18/F$26</f>
        <v>0.23628576635684345</v>
      </c>
      <c r="H18" s="16">
        <v>4001</v>
      </c>
      <c r="I18" s="3">
        <f t="shared" ref="I18:I25" si="15">+H18/H$26</f>
        <v>0.39442034700315459</v>
      </c>
      <c r="J18" s="16">
        <v>1245</v>
      </c>
      <c r="K18" s="3">
        <f t="shared" ref="K18:K25" si="16">+J18/J$26</f>
        <v>0.11547022815804119</v>
      </c>
      <c r="L18" s="16">
        <f>+B18+D18+F18+H18+J18</f>
        <v>9588</v>
      </c>
      <c r="M18" s="3">
        <f t="shared" ref="M18:M27" si="17">+L18/L$26</f>
        <v>0.17889060954904193</v>
      </c>
    </row>
    <row r="19" spans="1:13">
      <c r="A19" s="2" t="s">
        <v>4</v>
      </c>
      <c r="B19" s="16">
        <v>9611</v>
      </c>
      <c r="C19" s="3">
        <f t="shared" ref="C19:C27" si="18">+B19/B$26</f>
        <v>0.87932296431838974</v>
      </c>
      <c r="D19" s="16">
        <v>9600</v>
      </c>
      <c r="E19" s="3">
        <f t="shared" si="13"/>
        <v>0.89161326274728336</v>
      </c>
      <c r="F19" s="16">
        <v>7834</v>
      </c>
      <c r="G19" s="3">
        <f t="shared" si="14"/>
        <v>0.71386914525241485</v>
      </c>
      <c r="H19" s="16">
        <v>5540</v>
      </c>
      <c r="I19" s="3">
        <f t="shared" si="15"/>
        <v>0.54613564668769721</v>
      </c>
      <c r="J19" s="16">
        <v>2713</v>
      </c>
      <c r="K19" s="3">
        <f t="shared" si="16"/>
        <v>0.25162307549619739</v>
      </c>
      <c r="L19" s="16">
        <f t="shared" ref="L19:L26" si="19">+B19+D19+F19+H19+J19</f>
        <v>35298</v>
      </c>
      <c r="M19" s="3">
        <f t="shared" si="17"/>
        <v>0.65858163703192341</v>
      </c>
    </row>
    <row r="20" spans="1:13">
      <c r="A20" s="2" t="s">
        <v>5</v>
      </c>
      <c r="B20" s="16">
        <v>55</v>
      </c>
      <c r="C20" s="3">
        <f t="shared" si="18"/>
        <v>5.0320219579139984E-3</v>
      </c>
      <c r="D20" s="16">
        <v>46</v>
      </c>
      <c r="E20" s="3">
        <f t="shared" si="13"/>
        <v>4.2723135506640662E-3</v>
      </c>
      <c r="F20" s="16">
        <v>48</v>
      </c>
      <c r="G20" s="3">
        <f t="shared" si="14"/>
        <v>4.3739748496446143E-3</v>
      </c>
      <c r="H20" s="16">
        <v>59</v>
      </c>
      <c r="I20" s="3">
        <f t="shared" si="15"/>
        <v>5.8162460567823347E-3</v>
      </c>
      <c r="J20" s="16">
        <v>40</v>
      </c>
      <c r="K20" s="3">
        <f t="shared" si="16"/>
        <v>3.7098868484511222E-3</v>
      </c>
      <c r="L20" s="16">
        <f t="shared" si="19"/>
        <v>248</v>
      </c>
      <c r="M20" s="3">
        <f t="shared" si="17"/>
        <v>4.6271246524992073E-3</v>
      </c>
    </row>
    <row r="21" spans="1:13">
      <c r="A21" s="2" t="s">
        <v>6</v>
      </c>
      <c r="B21" s="16">
        <v>247</v>
      </c>
      <c r="C21" s="3">
        <f t="shared" si="18"/>
        <v>2.2598353156450136E-2</v>
      </c>
      <c r="D21" s="16">
        <v>179</v>
      </c>
      <c r="E21" s="3">
        <f t="shared" si="13"/>
        <v>1.6624872294975387E-2</v>
      </c>
      <c r="F21" s="16">
        <v>384</v>
      </c>
      <c r="G21" s="3">
        <f t="shared" si="14"/>
        <v>3.4991798797156914E-2</v>
      </c>
      <c r="H21" s="16">
        <v>447</v>
      </c>
      <c r="I21" s="3">
        <f t="shared" si="15"/>
        <v>4.4065457413249208E-2</v>
      </c>
      <c r="J21" s="16">
        <v>6718</v>
      </c>
      <c r="K21" s="3">
        <f t="shared" si="16"/>
        <v>0.62307549619736602</v>
      </c>
      <c r="L21" s="16">
        <f t="shared" si="19"/>
        <v>7975</v>
      </c>
      <c r="M21" s="3">
        <f t="shared" si="17"/>
        <v>0.14879564154710151</v>
      </c>
    </row>
    <row r="22" spans="1:13">
      <c r="A22" s="2" t="s">
        <v>7</v>
      </c>
      <c r="B22" s="16">
        <v>66</v>
      </c>
      <c r="C22" s="3">
        <f t="shared" si="18"/>
        <v>6.0384263494967982E-3</v>
      </c>
      <c r="D22" s="16">
        <v>71</v>
      </c>
      <c r="E22" s="3">
        <f t="shared" si="13"/>
        <v>6.5942230890684503E-3</v>
      </c>
      <c r="F22" s="16">
        <v>78</v>
      </c>
      <c r="G22" s="3">
        <f t="shared" si="14"/>
        <v>7.1077091306724982E-3</v>
      </c>
      <c r="H22" s="16">
        <v>68</v>
      </c>
      <c r="I22" s="3">
        <f t="shared" si="15"/>
        <v>6.7034700315457413E-3</v>
      </c>
      <c r="J22" s="16">
        <v>38</v>
      </c>
      <c r="K22" s="3">
        <f t="shared" si="16"/>
        <v>3.5243925060285662E-3</v>
      </c>
      <c r="L22" s="16">
        <f t="shared" si="19"/>
        <v>321</v>
      </c>
      <c r="M22" s="3">
        <f t="shared" si="17"/>
        <v>5.9891411832751831E-3</v>
      </c>
    </row>
    <row r="23" spans="1:13">
      <c r="A23" s="2" t="s">
        <v>8</v>
      </c>
      <c r="B23" s="16">
        <v>13</v>
      </c>
      <c r="C23" s="3">
        <f t="shared" si="18"/>
        <v>1.1893870082342176E-3</v>
      </c>
      <c r="D23" s="16">
        <v>14</v>
      </c>
      <c r="E23" s="3">
        <f t="shared" si="13"/>
        <v>1.300269341506455E-3</v>
      </c>
      <c r="F23" s="16">
        <v>5</v>
      </c>
      <c r="G23" s="3">
        <f t="shared" si="14"/>
        <v>4.5562238017131401E-4</v>
      </c>
      <c r="H23" s="16">
        <v>2</v>
      </c>
      <c r="I23" s="3">
        <f t="shared" si="15"/>
        <v>1.9716088328075709E-4</v>
      </c>
      <c r="J23" s="16">
        <v>5</v>
      </c>
      <c r="K23" s="3">
        <f t="shared" si="16"/>
        <v>4.6373585605639028E-4</v>
      </c>
      <c r="L23" s="16">
        <f t="shared" si="19"/>
        <v>39</v>
      </c>
      <c r="M23" s="3">
        <f t="shared" si="17"/>
        <v>7.2765266712689145E-4</v>
      </c>
    </row>
    <row r="24" spans="1:13">
      <c r="A24" s="2" t="s">
        <v>11</v>
      </c>
      <c r="B24" s="16">
        <v>15</v>
      </c>
      <c r="C24" s="3">
        <f t="shared" si="18"/>
        <v>1.3723696248856359E-3</v>
      </c>
      <c r="D24" s="16">
        <v>12</v>
      </c>
      <c r="E24" s="3">
        <f t="shared" si="13"/>
        <v>1.1145165784341043E-3</v>
      </c>
      <c r="F24" s="16">
        <v>19</v>
      </c>
      <c r="G24" s="3">
        <f t="shared" si="14"/>
        <v>1.7313650446509933E-3</v>
      </c>
      <c r="H24" s="16">
        <v>14</v>
      </c>
      <c r="I24" s="3">
        <f t="shared" si="15"/>
        <v>1.3801261829652998E-3</v>
      </c>
      <c r="J24" s="16">
        <v>6</v>
      </c>
      <c r="K24" s="3">
        <f t="shared" si="16"/>
        <v>5.5648302726766835E-4</v>
      </c>
      <c r="L24" s="16">
        <f t="shared" si="19"/>
        <v>66</v>
      </c>
      <c r="M24" s="3">
        <f t="shared" si="17"/>
        <v>1.2314122059070471E-3</v>
      </c>
    </row>
    <row r="25" spans="1:13">
      <c r="A25" s="2" t="s">
        <v>9</v>
      </c>
      <c r="B25" s="16">
        <v>8</v>
      </c>
      <c r="C25" s="3">
        <f t="shared" si="18"/>
        <v>7.319304666056725E-4</v>
      </c>
      <c r="D25" s="16">
        <v>11</v>
      </c>
      <c r="E25" s="3">
        <f t="shared" si="13"/>
        <v>1.0216401968979288E-3</v>
      </c>
      <c r="F25" s="16">
        <v>13</v>
      </c>
      <c r="G25" s="3">
        <f t="shared" si="14"/>
        <v>1.1846181884454165E-3</v>
      </c>
      <c r="H25" s="16">
        <v>13</v>
      </c>
      <c r="I25" s="3">
        <f t="shared" si="15"/>
        <v>1.2815457413249212E-3</v>
      </c>
      <c r="J25" s="16">
        <v>17</v>
      </c>
      <c r="K25" s="3">
        <f t="shared" si="16"/>
        <v>1.576701910591727E-3</v>
      </c>
      <c r="L25" s="16">
        <f t="shared" si="19"/>
        <v>62</v>
      </c>
      <c r="M25" s="3">
        <f t="shared" si="17"/>
        <v>1.1567811631248018E-3</v>
      </c>
    </row>
    <row r="26" spans="1:13">
      <c r="A26" s="5" t="s">
        <v>10</v>
      </c>
      <c r="B26" s="16">
        <f>SUM(B18:B25)</f>
        <v>10930</v>
      </c>
      <c r="C26" s="3"/>
      <c r="D26" s="16">
        <f>SUM(D18:D25)</f>
        <v>10767</v>
      </c>
      <c r="E26" s="3"/>
      <c r="F26" s="16">
        <f>SUM(F18:F25)</f>
        <v>10974</v>
      </c>
      <c r="G26" s="3"/>
      <c r="H26" s="16">
        <f>SUM(H18:H25)</f>
        <v>10144</v>
      </c>
      <c r="I26" s="3"/>
      <c r="J26" s="16">
        <f>SUM(J18:J25)</f>
        <v>10782</v>
      </c>
      <c r="K26" s="3"/>
      <c r="L26" s="16">
        <f t="shared" si="19"/>
        <v>53597</v>
      </c>
      <c r="M26" s="2"/>
    </row>
    <row r="27" spans="1:13">
      <c r="A27" s="2" t="s">
        <v>12</v>
      </c>
      <c r="B27" s="16">
        <f>+B26-B19</f>
        <v>1319</v>
      </c>
      <c r="C27" s="3">
        <f t="shared" si="18"/>
        <v>0.12067703568161024</v>
      </c>
      <c r="D27" s="16">
        <f>+D26-D19</f>
        <v>1167</v>
      </c>
      <c r="E27" s="3">
        <f t="shared" si="13"/>
        <v>0.10838673725271664</v>
      </c>
      <c r="F27" s="16">
        <f>+F26-F19</f>
        <v>3140</v>
      </c>
      <c r="G27" s="3">
        <f t="shared" si="14"/>
        <v>0.28613085474758521</v>
      </c>
      <c r="H27" s="16">
        <f>+H26-H19</f>
        <v>4604</v>
      </c>
      <c r="I27" s="3">
        <f t="shared" ref="I27" si="20">+H27/H$26</f>
        <v>0.45386435331230285</v>
      </c>
      <c r="J27" s="16">
        <f>+J26-J19</f>
        <v>8069</v>
      </c>
      <c r="K27" s="3">
        <f t="shared" ref="K27" si="21">+J27/J$26</f>
        <v>0.74837692450380267</v>
      </c>
      <c r="L27" s="16">
        <f>+L26-L19</f>
        <v>18299</v>
      </c>
      <c r="M27" s="3">
        <f t="shared" si="17"/>
        <v>0.34141836296807659</v>
      </c>
    </row>
    <row r="28" spans="1:13">
      <c r="A28" s="2"/>
      <c r="B28" s="16"/>
      <c r="C28" s="3"/>
      <c r="D28" s="16"/>
      <c r="E28" s="3"/>
      <c r="F28" s="16"/>
      <c r="G28" s="3"/>
      <c r="H28" s="16"/>
      <c r="I28" s="3"/>
      <c r="J28" s="16"/>
      <c r="K28" s="3"/>
      <c r="L28" s="16"/>
      <c r="M28" s="2"/>
    </row>
    <row r="29" spans="1:13" s="1" customFormat="1" ht="38.25">
      <c r="A29" s="7" t="s">
        <v>18</v>
      </c>
      <c r="B29" s="15" t="s">
        <v>0</v>
      </c>
      <c r="C29" s="8" t="s">
        <v>19</v>
      </c>
      <c r="D29" s="15" t="s">
        <v>1</v>
      </c>
      <c r="E29" s="8" t="s">
        <v>19</v>
      </c>
      <c r="F29" s="15" t="s">
        <v>2</v>
      </c>
      <c r="G29" s="8" t="s">
        <v>19</v>
      </c>
      <c r="H29" s="15" t="s">
        <v>20</v>
      </c>
      <c r="I29" s="8" t="s">
        <v>19</v>
      </c>
      <c r="J29" s="15" t="s">
        <v>21</v>
      </c>
      <c r="K29" s="8" t="s">
        <v>19</v>
      </c>
      <c r="L29" s="15" t="s">
        <v>13</v>
      </c>
      <c r="M29" s="8" t="s">
        <v>19</v>
      </c>
    </row>
    <row r="30" spans="1:13">
      <c r="A30" s="2"/>
      <c r="B30" s="16"/>
      <c r="C30" s="3"/>
      <c r="D30" s="16"/>
      <c r="E30" s="3"/>
      <c r="F30" s="16"/>
      <c r="G30" s="3"/>
      <c r="H30" s="16"/>
      <c r="I30" s="3"/>
      <c r="J30" s="16"/>
      <c r="K30" s="3"/>
      <c r="L30" s="16"/>
      <c r="M30" s="2"/>
    </row>
    <row r="31" spans="1:13">
      <c r="A31" s="13" t="s">
        <v>14</v>
      </c>
      <c r="B31" s="16"/>
      <c r="C31" s="3"/>
      <c r="D31" s="16"/>
      <c r="E31" s="3"/>
      <c r="F31" s="16"/>
      <c r="G31" s="3"/>
      <c r="H31" s="16"/>
      <c r="I31" s="3"/>
      <c r="J31" s="16"/>
      <c r="K31" s="3"/>
      <c r="L31" s="16"/>
      <c r="M31" s="2"/>
    </row>
    <row r="32" spans="1:13">
      <c r="A32" s="2" t="s">
        <v>3</v>
      </c>
      <c r="B32" s="16">
        <v>577</v>
      </c>
      <c r="C32" s="3">
        <f>+B32/B$40</f>
        <v>5.8943712330166514E-2</v>
      </c>
      <c r="D32" s="16">
        <v>678</v>
      </c>
      <c r="E32" s="3">
        <f>+D32/D$40</f>
        <v>7.2404955147372912E-2</v>
      </c>
      <c r="F32" s="16">
        <v>1613</v>
      </c>
      <c r="G32" s="3">
        <f>+F32/F$40</f>
        <v>0.1920009522675872</v>
      </c>
      <c r="H32" s="16">
        <v>2082</v>
      </c>
      <c r="I32" s="3">
        <f>+H32/H$40</f>
        <v>0.3109783420463032</v>
      </c>
      <c r="J32" s="16">
        <v>1569</v>
      </c>
      <c r="K32" s="3">
        <f>+J32/J$40</f>
        <v>0.19918750793449283</v>
      </c>
      <c r="L32" s="16">
        <f>+B32+D32+F32+H32+J32</f>
        <v>6519</v>
      </c>
      <c r="M32" s="3">
        <f>+L32/L$40</f>
        <v>0.15475003560746334</v>
      </c>
    </row>
    <row r="33" spans="1:13">
      <c r="A33" s="2" t="s">
        <v>4</v>
      </c>
      <c r="B33" s="16">
        <v>8911</v>
      </c>
      <c r="C33" s="3">
        <f t="shared" ref="C33:C39" si="22">+B33/B$40</f>
        <v>0.910307487996731</v>
      </c>
      <c r="D33" s="16">
        <v>8342</v>
      </c>
      <c r="E33" s="3">
        <f t="shared" ref="E33:E39" si="23">+D33/D$40</f>
        <v>0.89085860743272105</v>
      </c>
      <c r="F33" s="16">
        <v>6459</v>
      </c>
      <c r="G33" s="3">
        <f t="shared" ref="G33:G39" si="24">+F33/F$40</f>
        <v>0.76883704320914181</v>
      </c>
      <c r="H33" s="16">
        <v>4344</v>
      </c>
      <c r="I33" s="3">
        <f t="shared" ref="I33:I39" si="25">+H33/H$40</f>
        <v>0.64884241971620615</v>
      </c>
      <c r="J33" s="16">
        <v>1866</v>
      </c>
      <c r="K33" s="3">
        <f t="shared" ref="K33:K39" si="26">+J33/J$40</f>
        <v>0.23689221784943507</v>
      </c>
      <c r="L33" s="16">
        <f t="shared" ref="L33:L40" si="27">+B33+D33+F33+H33+J33</f>
        <v>29922</v>
      </c>
      <c r="M33" s="3">
        <f t="shared" ref="M33:M39" si="28">+L33/L$40</f>
        <v>0.71029767839339131</v>
      </c>
    </row>
    <row r="34" spans="1:13">
      <c r="A34" s="2" t="s">
        <v>5</v>
      </c>
      <c r="B34" s="16">
        <v>34</v>
      </c>
      <c r="C34" s="3">
        <f t="shared" si="22"/>
        <v>3.4732863418122381E-3</v>
      </c>
      <c r="D34" s="16">
        <v>21</v>
      </c>
      <c r="E34" s="3">
        <f t="shared" si="23"/>
        <v>2.2426313541221701E-3</v>
      </c>
      <c r="F34" s="16">
        <v>29</v>
      </c>
      <c r="G34" s="3">
        <f t="shared" si="24"/>
        <v>3.4519700035710033E-3</v>
      </c>
      <c r="H34" s="16">
        <v>49</v>
      </c>
      <c r="I34" s="3">
        <f t="shared" si="25"/>
        <v>7.3188946975354741E-3</v>
      </c>
      <c r="J34" s="16">
        <v>38</v>
      </c>
      <c r="K34" s="3">
        <f t="shared" si="26"/>
        <v>4.8241716389488386E-3</v>
      </c>
      <c r="L34" s="16">
        <f t="shared" si="27"/>
        <v>171</v>
      </c>
      <c r="M34" s="3">
        <f t="shared" si="28"/>
        <v>4.0592508189716565E-3</v>
      </c>
    </row>
    <row r="35" spans="1:13">
      <c r="A35" s="2" t="s">
        <v>6</v>
      </c>
      <c r="B35" s="16">
        <v>189</v>
      </c>
      <c r="C35" s="3">
        <f t="shared" si="22"/>
        <v>1.9307385841250382E-2</v>
      </c>
      <c r="D35" s="16">
        <v>222</v>
      </c>
      <c r="E35" s="3">
        <f t="shared" si="23"/>
        <v>2.3707817172148656E-2</v>
      </c>
      <c r="F35" s="16">
        <v>226</v>
      </c>
      <c r="G35" s="3">
        <f t="shared" si="24"/>
        <v>2.6901559338174025E-2</v>
      </c>
      <c r="H35" s="16">
        <v>161</v>
      </c>
      <c r="I35" s="3">
        <f t="shared" si="25"/>
        <v>2.4047796863330844E-2</v>
      </c>
      <c r="J35" s="16">
        <v>4347</v>
      </c>
      <c r="K35" s="3">
        <f t="shared" si="26"/>
        <v>0.55185984511870001</v>
      </c>
      <c r="L35" s="16">
        <f t="shared" si="27"/>
        <v>5145</v>
      </c>
      <c r="M35" s="3">
        <f t="shared" si="28"/>
        <v>0.12213359920239282</v>
      </c>
    </row>
    <row r="36" spans="1:13">
      <c r="A36" s="2" t="s">
        <v>7</v>
      </c>
      <c r="B36" s="16">
        <v>54</v>
      </c>
      <c r="C36" s="3">
        <f t="shared" si="22"/>
        <v>5.5163959546429666E-3</v>
      </c>
      <c r="D36" s="16">
        <v>71</v>
      </c>
      <c r="E36" s="3">
        <f t="shared" si="23"/>
        <v>7.5822298163178131E-3</v>
      </c>
      <c r="F36" s="16">
        <v>49</v>
      </c>
      <c r="G36" s="3">
        <f t="shared" si="24"/>
        <v>5.8326389715510057E-3</v>
      </c>
      <c r="H36" s="16">
        <v>39</v>
      </c>
      <c r="I36" s="3">
        <f t="shared" si="25"/>
        <v>5.8252427184466021E-3</v>
      </c>
      <c r="J36" s="16">
        <v>39</v>
      </c>
      <c r="K36" s="3">
        <f t="shared" si="26"/>
        <v>4.9511235241843339E-3</v>
      </c>
      <c r="L36" s="16">
        <f t="shared" si="27"/>
        <v>252</v>
      </c>
      <c r="M36" s="3">
        <f t="shared" si="28"/>
        <v>5.9820538384845467E-3</v>
      </c>
    </row>
    <row r="37" spans="1:13">
      <c r="A37" s="2" t="s">
        <v>8</v>
      </c>
      <c r="B37" s="16">
        <v>12</v>
      </c>
      <c r="C37" s="3">
        <f t="shared" si="22"/>
        <v>1.225865767698437E-3</v>
      </c>
      <c r="D37" s="16">
        <v>7</v>
      </c>
      <c r="E37" s="3">
        <f t="shared" si="23"/>
        <v>7.4754378470739003E-4</v>
      </c>
      <c r="F37" s="16">
        <v>5</v>
      </c>
      <c r="G37" s="3">
        <f t="shared" si="24"/>
        <v>5.9516724199500061E-4</v>
      </c>
      <c r="H37" s="16">
        <v>5</v>
      </c>
      <c r="I37" s="3">
        <f t="shared" si="25"/>
        <v>7.468259895444362E-4</v>
      </c>
      <c r="J37" s="16">
        <v>1</v>
      </c>
      <c r="K37" s="3">
        <f t="shared" si="26"/>
        <v>1.2695188523549576E-4</v>
      </c>
      <c r="L37" s="16">
        <f t="shared" si="27"/>
        <v>30</v>
      </c>
      <c r="M37" s="3">
        <f t="shared" si="28"/>
        <v>7.1214926648625551E-4</v>
      </c>
    </row>
    <row r="38" spans="1:13">
      <c r="A38" s="2" t="s">
        <v>11</v>
      </c>
      <c r="B38" s="16">
        <v>6</v>
      </c>
      <c r="C38" s="3">
        <f t="shared" si="22"/>
        <v>6.1293288384921848E-4</v>
      </c>
      <c r="D38" s="16">
        <v>13</v>
      </c>
      <c r="E38" s="3">
        <f t="shared" si="23"/>
        <v>1.3882956001708671E-3</v>
      </c>
      <c r="F38" s="16">
        <v>10</v>
      </c>
      <c r="G38" s="3">
        <f t="shared" si="24"/>
        <v>1.1903344839900012E-3</v>
      </c>
      <c r="H38" s="16">
        <v>10</v>
      </c>
      <c r="I38" s="3">
        <f t="shared" si="25"/>
        <v>1.4936519790888724E-3</v>
      </c>
      <c r="J38" s="16">
        <v>5</v>
      </c>
      <c r="K38" s="3">
        <f t="shared" si="26"/>
        <v>6.3475942617747876E-4</v>
      </c>
      <c r="L38" s="16">
        <f t="shared" si="27"/>
        <v>44</v>
      </c>
      <c r="M38" s="3">
        <f t="shared" si="28"/>
        <v>1.0444855908465082E-3</v>
      </c>
    </row>
    <row r="39" spans="1:13">
      <c r="A39" s="2" t="s">
        <v>9</v>
      </c>
      <c r="B39" s="16">
        <v>6</v>
      </c>
      <c r="C39" s="3">
        <f t="shared" si="22"/>
        <v>6.1293288384921848E-4</v>
      </c>
      <c r="D39" s="16">
        <v>10</v>
      </c>
      <c r="E39" s="3">
        <f t="shared" si="23"/>
        <v>1.0679196924391287E-3</v>
      </c>
      <c r="F39" s="16">
        <v>10</v>
      </c>
      <c r="G39" s="3">
        <f t="shared" si="24"/>
        <v>1.1903344839900012E-3</v>
      </c>
      <c r="H39" s="16">
        <v>5</v>
      </c>
      <c r="I39" s="3">
        <f t="shared" si="25"/>
        <v>7.468259895444362E-4</v>
      </c>
      <c r="J39" s="16">
        <v>12</v>
      </c>
      <c r="K39" s="3">
        <f t="shared" si="26"/>
        <v>1.523422622825949E-3</v>
      </c>
      <c r="L39" s="16">
        <f t="shared" si="27"/>
        <v>43</v>
      </c>
      <c r="M39" s="3">
        <f t="shared" si="28"/>
        <v>1.020747281963633E-3</v>
      </c>
    </row>
    <row r="40" spans="1:13">
      <c r="A40" s="5" t="s">
        <v>15</v>
      </c>
      <c r="B40" s="16">
        <f>SUM(B32:B39)</f>
        <v>9789</v>
      </c>
      <c r="C40" s="3"/>
      <c r="D40" s="16">
        <f>SUM(D32:D39)</f>
        <v>9364</v>
      </c>
      <c r="E40" s="3"/>
      <c r="F40" s="16">
        <f>SUM(F32:F39)</f>
        <v>8401</v>
      </c>
      <c r="G40" s="3"/>
      <c r="H40" s="16">
        <f>SUM(H32:H39)</f>
        <v>6695</v>
      </c>
      <c r="I40" s="3"/>
      <c r="J40" s="16">
        <f>SUM(J32:J39)</f>
        <v>7877</v>
      </c>
      <c r="K40" s="3"/>
      <c r="L40" s="16">
        <f t="shared" si="27"/>
        <v>42126</v>
      </c>
      <c r="M40" s="3"/>
    </row>
    <row r="41" spans="1:13">
      <c r="A41" s="2" t="s">
        <v>16</v>
      </c>
      <c r="B41" s="16">
        <f>+B40-B33</f>
        <v>878</v>
      </c>
      <c r="C41" s="3">
        <f>+B41/B$40</f>
        <v>8.969251200326897E-2</v>
      </c>
      <c r="D41" s="16">
        <f>+D40-D33</f>
        <v>1022</v>
      </c>
      <c r="E41" s="3">
        <f>+D41/D$40</f>
        <v>0.10914139256727894</v>
      </c>
      <c r="F41" s="16">
        <f>+F40-F33</f>
        <v>1942</v>
      </c>
      <c r="G41" s="3">
        <f>+F41/F$40</f>
        <v>0.23116295679085824</v>
      </c>
      <c r="H41" s="16">
        <f>+H40-H33</f>
        <v>2351</v>
      </c>
      <c r="I41" s="3">
        <f>+H41/H$40</f>
        <v>0.3511575802837939</v>
      </c>
      <c r="J41" s="16">
        <f>+J40-J33</f>
        <v>6011</v>
      </c>
      <c r="K41" s="3">
        <f>+J41/J$40</f>
        <v>0.76310778215056496</v>
      </c>
      <c r="L41" s="16">
        <f>+L40-L33</f>
        <v>12204</v>
      </c>
      <c r="M41" s="3">
        <f>+L41/L$40</f>
        <v>0.28970232160660875</v>
      </c>
    </row>
    <row r="43" spans="1:13" ht="38.25">
      <c r="A43" s="11" t="s">
        <v>17</v>
      </c>
      <c r="B43" s="18" t="s">
        <v>0</v>
      </c>
      <c r="C43" s="12" t="s">
        <v>19</v>
      </c>
      <c r="D43" s="18" t="s">
        <v>1</v>
      </c>
      <c r="E43" s="12" t="s">
        <v>19</v>
      </c>
      <c r="F43" s="18" t="s">
        <v>2</v>
      </c>
      <c r="G43" s="12" t="s">
        <v>19</v>
      </c>
      <c r="H43" s="18" t="s">
        <v>20</v>
      </c>
      <c r="I43" s="12" t="s">
        <v>19</v>
      </c>
      <c r="J43" s="18" t="s">
        <v>21</v>
      </c>
      <c r="K43" s="12" t="s">
        <v>19</v>
      </c>
      <c r="L43" s="18" t="s">
        <v>13</v>
      </c>
      <c r="M43" s="12" t="s">
        <v>19</v>
      </c>
    </row>
    <row r="44" spans="1:13">
      <c r="A44" s="2"/>
      <c r="B44" s="16"/>
      <c r="C44" s="3"/>
      <c r="D44" s="16"/>
      <c r="E44" s="3"/>
      <c r="F44" s="16"/>
      <c r="G44" s="3"/>
      <c r="H44" s="16"/>
      <c r="I44" s="3"/>
      <c r="J44" s="16"/>
      <c r="K44" s="3"/>
      <c r="L44" s="16"/>
      <c r="M44" s="2"/>
    </row>
    <row r="45" spans="1:13">
      <c r="A45" s="13" t="s">
        <v>14</v>
      </c>
      <c r="B45" s="16"/>
      <c r="C45" s="3"/>
      <c r="D45" s="16"/>
      <c r="E45" s="3"/>
      <c r="F45" s="16"/>
      <c r="G45" s="3"/>
      <c r="H45" s="16"/>
      <c r="I45" s="3"/>
      <c r="J45" s="16"/>
      <c r="K45" s="3"/>
      <c r="L45" s="16"/>
      <c r="M45" s="2"/>
    </row>
    <row r="46" spans="1:13">
      <c r="A46" s="2" t="s">
        <v>3</v>
      </c>
      <c r="B46" s="16">
        <v>564</v>
      </c>
      <c r="C46" s="3">
        <f>+B46/B$54</f>
        <v>6.1937184274104988E-2</v>
      </c>
      <c r="D46" s="16">
        <v>554</v>
      </c>
      <c r="E46" s="3">
        <f>+D46/D$54</f>
        <v>6.1046831955922864E-2</v>
      </c>
      <c r="F46" s="16">
        <v>1759</v>
      </c>
      <c r="G46" s="3">
        <f>+F46/F$54</f>
        <v>0.20068454078722189</v>
      </c>
      <c r="H46" s="16">
        <v>2796</v>
      </c>
      <c r="I46" s="3">
        <f>+H46/H$54</f>
        <v>0.36316404727886736</v>
      </c>
      <c r="J46" s="16">
        <v>846</v>
      </c>
      <c r="K46" s="3">
        <f>+J46/J$54</f>
        <v>0.1130864857639353</v>
      </c>
      <c r="L46" s="16">
        <f>+B46+D46+F46+H46+J46</f>
        <v>6519</v>
      </c>
      <c r="M46" s="3">
        <f>+L46/L$54</f>
        <v>0.15475003560746334</v>
      </c>
    </row>
    <row r="47" spans="1:13">
      <c r="A47" s="2" t="s">
        <v>4</v>
      </c>
      <c r="B47" s="16">
        <v>8254</v>
      </c>
      <c r="C47" s="3">
        <f t="shared" ref="C47:C53" si="29">+B47/B$54</f>
        <v>0.90643531737316052</v>
      </c>
      <c r="D47" s="16">
        <v>8276</v>
      </c>
      <c r="E47" s="3">
        <f t="shared" ref="E47:E53" si="30">+D47/D$54</f>
        <v>0.91195592286501381</v>
      </c>
      <c r="F47" s="16">
        <v>6617</v>
      </c>
      <c r="G47" s="3">
        <f t="shared" ref="G47:G53" si="31">+F47/F$54</f>
        <v>0.75493439817455787</v>
      </c>
      <c r="H47" s="16">
        <v>4481</v>
      </c>
      <c r="I47" s="3">
        <f t="shared" ref="I47:I53" si="32">+H47/H$54</f>
        <v>0.58202363943369273</v>
      </c>
      <c r="J47" s="16">
        <v>2294</v>
      </c>
      <c r="K47" s="3">
        <f t="shared" ref="K47:K53" si="33">+J47/J$54</f>
        <v>0.30664349685870873</v>
      </c>
      <c r="L47" s="16">
        <f t="shared" ref="L47:L54" si="34">+B47+D47+F47+H47+J47</f>
        <v>29922</v>
      </c>
      <c r="M47" s="3">
        <f t="shared" ref="M47:M53" si="35">+L47/L$54</f>
        <v>0.71029767839339131</v>
      </c>
    </row>
    <row r="48" spans="1:13">
      <c r="A48" s="2" t="s">
        <v>5</v>
      </c>
      <c r="B48" s="16">
        <v>33</v>
      </c>
      <c r="C48" s="3">
        <f t="shared" si="29"/>
        <v>3.6239841862508236E-3</v>
      </c>
      <c r="D48" s="16">
        <v>21</v>
      </c>
      <c r="E48" s="3">
        <f t="shared" si="30"/>
        <v>2.3140495867768596E-3</v>
      </c>
      <c r="F48" s="16">
        <v>39</v>
      </c>
      <c r="G48" s="3">
        <f t="shared" si="31"/>
        <v>4.4495151169423848E-3</v>
      </c>
      <c r="H48" s="16">
        <v>38</v>
      </c>
      <c r="I48" s="3">
        <f t="shared" si="32"/>
        <v>4.9357059358358232E-3</v>
      </c>
      <c r="J48" s="16">
        <v>40</v>
      </c>
      <c r="K48" s="3">
        <f t="shared" si="33"/>
        <v>5.3468787595241278E-3</v>
      </c>
      <c r="L48" s="16">
        <f t="shared" si="34"/>
        <v>171</v>
      </c>
      <c r="M48" s="3">
        <f t="shared" si="35"/>
        <v>4.0592508189716565E-3</v>
      </c>
    </row>
    <row r="49" spans="1:13">
      <c r="A49" s="2" t="s">
        <v>6</v>
      </c>
      <c r="B49" s="16">
        <v>183</v>
      </c>
      <c r="C49" s="3">
        <f t="shared" si="29"/>
        <v>2.0096639578300022E-2</v>
      </c>
      <c r="D49" s="16">
        <v>138</v>
      </c>
      <c r="E49" s="3">
        <f t="shared" si="30"/>
        <v>1.5206611570247934E-2</v>
      </c>
      <c r="F49" s="16">
        <v>260</v>
      </c>
      <c r="G49" s="3">
        <f t="shared" si="31"/>
        <v>2.9663434112949229E-2</v>
      </c>
      <c r="H49" s="16">
        <v>308</v>
      </c>
      <c r="I49" s="3">
        <f t="shared" si="32"/>
        <v>4.0005195479932462E-2</v>
      </c>
      <c r="J49" s="16">
        <v>4256</v>
      </c>
      <c r="K49" s="3">
        <f t="shared" si="33"/>
        <v>0.56890790001336722</v>
      </c>
      <c r="L49" s="16">
        <f t="shared" si="34"/>
        <v>5145</v>
      </c>
      <c r="M49" s="3">
        <f t="shared" si="35"/>
        <v>0.12213359920239282</v>
      </c>
    </row>
    <row r="50" spans="1:13">
      <c r="A50" s="2" t="s">
        <v>7</v>
      </c>
      <c r="B50" s="16">
        <v>52</v>
      </c>
      <c r="C50" s="3">
        <f t="shared" si="29"/>
        <v>5.7105205359103892E-3</v>
      </c>
      <c r="D50" s="16">
        <v>55</v>
      </c>
      <c r="E50" s="3">
        <f t="shared" si="30"/>
        <v>6.0606060606060606E-3</v>
      </c>
      <c r="F50" s="16">
        <v>62</v>
      </c>
      <c r="G50" s="3">
        <f t="shared" si="31"/>
        <v>7.0735881346263548E-3</v>
      </c>
      <c r="H50" s="16">
        <v>59</v>
      </c>
      <c r="I50" s="3">
        <f t="shared" si="32"/>
        <v>7.6633329003766727E-3</v>
      </c>
      <c r="J50" s="16">
        <v>24</v>
      </c>
      <c r="K50" s="3">
        <f t="shared" si="33"/>
        <v>3.2081272557144768E-3</v>
      </c>
      <c r="L50" s="16">
        <f t="shared" si="34"/>
        <v>252</v>
      </c>
      <c r="M50" s="3">
        <f t="shared" si="35"/>
        <v>5.9820538384845467E-3</v>
      </c>
    </row>
    <row r="51" spans="1:13">
      <c r="A51" s="2" t="s">
        <v>8</v>
      </c>
      <c r="B51" s="16">
        <v>8</v>
      </c>
      <c r="C51" s="3">
        <f t="shared" si="29"/>
        <v>8.7854162090929061E-4</v>
      </c>
      <c r="D51" s="16">
        <v>13</v>
      </c>
      <c r="E51" s="3">
        <f t="shared" si="30"/>
        <v>1.4325068870523416E-3</v>
      </c>
      <c r="F51" s="16">
        <v>4</v>
      </c>
      <c r="G51" s="3">
        <f t="shared" si="31"/>
        <v>4.5636052481460356E-4</v>
      </c>
      <c r="H51" s="16">
        <v>1</v>
      </c>
      <c r="I51" s="3">
        <f t="shared" si="32"/>
        <v>1.2988699831146901E-4</v>
      </c>
      <c r="J51" s="16">
        <v>4</v>
      </c>
      <c r="K51" s="3">
        <f t="shared" si="33"/>
        <v>5.3468787595241276E-4</v>
      </c>
      <c r="L51" s="16">
        <f t="shared" si="34"/>
        <v>30</v>
      </c>
      <c r="M51" s="3">
        <f t="shared" si="35"/>
        <v>7.1214926648625551E-4</v>
      </c>
    </row>
    <row r="52" spans="1:13">
      <c r="A52" s="2" t="s">
        <v>11</v>
      </c>
      <c r="B52" s="16">
        <v>6</v>
      </c>
      <c r="C52" s="3">
        <f t="shared" si="29"/>
        <v>6.5890621568196796E-4</v>
      </c>
      <c r="D52" s="16">
        <v>9</v>
      </c>
      <c r="E52" s="3">
        <f t="shared" si="30"/>
        <v>9.9173553719008266E-4</v>
      </c>
      <c r="F52" s="16">
        <v>16</v>
      </c>
      <c r="G52" s="3">
        <f t="shared" si="31"/>
        <v>1.8254420992584142E-3</v>
      </c>
      <c r="H52" s="16">
        <v>8</v>
      </c>
      <c r="I52" s="3">
        <f t="shared" si="32"/>
        <v>1.0390959864917521E-3</v>
      </c>
      <c r="J52" s="16">
        <v>5</v>
      </c>
      <c r="K52" s="3">
        <f t="shared" si="33"/>
        <v>6.6835984494051598E-4</v>
      </c>
      <c r="L52" s="16">
        <f t="shared" si="34"/>
        <v>44</v>
      </c>
      <c r="M52" s="3">
        <f t="shared" si="35"/>
        <v>1.0444855908465082E-3</v>
      </c>
    </row>
    <row r="53" spans="1:13">
      <c r="A53" s="2" t="s">
        <v>9</v>
      </c>
      <c r="B53" s="16">
        <v>6</v>
      </c>
      <c r="C53" s="3">
        <f t="shared" si="29"/>
        <v>6.5890621568196796E-4</v>
      </c>
      <c r="D53" s="16">
        <v>9</v>
      </c>
      <c r="E53" s="3">
        <f t="shared" si="30"/>
        <v>9.9173553719008266E-4</v>
      </c>
      <c r="F53" s="16">
        <v>8</v>
      </c>
      <c r="G53" s="3">
        <f t="shared" si="31"/>
        <v>9.1272104962920712E-4</v>
      </c>
      <c r="H53" s="16">
        <v>8</v>
      </c>
      <c r="I53" s="3">
        <f t="shared" si="32"/>
        <v>1.0390959864917521E-3</v>
      </c>
      <c r="J53" s="16">
        <v>12</v>
      </c>
      <c r="K53" s="3">
        <f t="shared" si="33"/>
        <v>1.6040636278572384E-3</v>
      </c>
      <c r="L53" s="16">
        <f t="shared" si="34"/>
        <v>43</v>
      </c>
      <c r="M53" s="3">
        <f t="shared" si="35"/>
        <v>1.020747281963633E-3</v>
      </c>
    </row>
    <row r="54" spans="1:13">
      <c r="A54" s="5" t="s">
        <v>15</v>
      </c>
      <c r="B54" s="16">
        <f>SUM(B46:B53)</f>
        <v>9106</v>
      </c>
      <c r="C54" s="3"/>
      <c r="D54" s="16">
        <f>SUM(D46:D53)</f>
        <v>9075</v>
      </c>
      <c r="E54" s="3"/>
      <c r="F54" s="16">
        <f>SUM(F46:F53)</f>
        <v>8765</v>
      </c>
      <c r="G54" s="3"/>
      <c r="H54" s="16">
        <f>SUM(H46:H53)</f>
        <v>7699</v>
      </c>
      <c r="I54" s="3"/>
      <c r="J54" s="16">
        <f>SUM(J46:J53)</f>
        <v>7481</v>
      </c>
      <c r="K54" s="3"/>
      <c r="L54" s="16">
        <f t="shared" si="34"/>
        <v>42126</v>
      </c>
      <c r="M54" s="3"/>
    </row>
    <row r="55" spans="1:13">
      <c r="A55" s="2" t="s">
        <v>16</v>
      </c>
      <c r="B55" s="16">
        <f>+B54-B47</f>
        <v>852</v>
      </c>
      <c r="C55" s="3">
        <f>+B55/B$54</f>
        <v>9.3564682626839452E-2</v>
      </c>
      <c r="D55" s="16">
        <f>+D54-D47</f>
        <v>799</v>
      </c>
      <c r="E55" s="3">
        <f>+D55/D$54</f>
        <v>8.8044077134986229E-2</v>
      </c>
      <c r="F55" s="16">
        <f>+F54-F47</f>
        <v>2148</v>
      </c>
      <c r="G55" s="3">
        <f>+F55/F$54</f>
        <v>0.2450656018254421</v>
      </c>
      <c r="H55" s="16">
        <f>+H54-H47</f>
        <v>3218</v>
      </c>
      <c r="I55" s="3">
        <f>+H55/H$54</f>
        <v>0.41797636056630733</v>
      </c>
      <c r="J55" s="16">
        <f>+J54-J47</f>
        <v>5187</v>
      </c>
      <c r="K55" s="3">
        <f>+J55/J$54</f>
        <v>0.69335650314129127</v>
      </c>
      <c r="L55" s="16">
        <f>+L54-L47</f>
        <v>12204</v>
      </c>
      <c r="M55" s="3">
        <f>+L55/L$54</f>
        <v>0.28970232160660875</v>
      </c>
    </row>
  </sheetData>
  <pageMargins left="0.5" right="0.5" top="1.25" bottom="0.75" header="0.3" footer="0.3"/>
  <pageSetup orientation="landscape" horizontalDpi="300" verticalDpi="300" r:id="rId1"/>
  <headerFooter>
    <oddHeader>&amp;C&amp;"Arial,Bold"GILA COUNTY, ARIZONA
POPULATION PERCENTAGES
BENCHMARK PLAN VS PROPOSED PLAN</oddHead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leastlick</dc:creator>
  <cp:lastModifiedBy>leastlick</cp:lastModifiedBy>
  <cp:lastPrinted>2011-11-17T14:23:56Z</cp:lastPrinted>
  <dcterms:created xsi:type="dcterms:W3CDTF">2011-11-15T00:00:46Z</dcterms:created>
  <dcterms:modified xsi:type="dcterms:W3CDTF">2011-11-17T14:25:19Z</dcterms:modified>
</cp:coreProperties>
</file>